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<sst xmlns="http://schemas.openxmlformats.org/spreadsheetml/2006/main" count="133" uniqueCount="44">
  <si>
    <t>Jimmy</t>
  </si>
  <si>
    <t>Evan</t>
  </si>
  <si>
    <t>Steve</t>
  </si>
  <si>
    <t>Ben</t>
  </si>
  <si>
    <t>Regular Laps</t>
  </si>
  <si>
    <t>Average</t>
  </si>
  <si>
    <t>Best</t>
  </si>
  <si>
    <t>Worst</t>
  </si>
  <si>
    <t>Figure Eight</t>
  </si>
  <si>
    <t>StdDev</t>
  </si>
  <si>
    <t>StdDev+-2</t>
  </si>
  <si>
    <t>Average 2</t>
  </si>
  <si>
    <t>Wednesday, 2/27/08</t>
  </si>
  <si>
    <t>Tuesday, 2/26/08</t>
  </si>
  <si>
    <t>Greg</t>
  </si>
  <si>
    <t>N/A</t>
  </si>
  <si>
    <t>Greg-DQ</t>
  </si>
  <si>
    <t>Drop highest/lowest</t>
  </si>
  <si>
    <t>Note: Each day's trials stand alone and should not be compared to a different day with different circumstances</t>
  </si>
  <si>
    <t>Thursday, 2/28/08</t>
  </si>
  <si>
    <t>Base Driver Tryouts</t>
  </si>
  <si>
    <t>Arm Driver Tryouts</t>
  </si>
  <si>
    <t>Tuesday, 3/4/08</t>
  </si>
  <si>
    <t>Pickup ball and Cap on Overpass</t>
  </si>
  <si>
    <t>over</t>
  </si>
  <si>
    <t>drop</t>
  </si>
  <si>
    <t>Roll Over</t>
  </si>
  <si>
    <t>Dropped Ball</t>
  </si>
  <si>
    <t>Dropped balls and balls that rolled over and off the overpass were counted as failures to cap</t>
  </si>
  <si>
    <t>Wednesday, 3/5/08</t>
  </si>
  <si>
    <t>Straight Hurdle</t>
  </si>
  <si>
    <t>Arm fixed in position, ball in place, drive forward hurdle at will</t>
  </si>
  <si>
    <t>F</t>
  </si>
  <si>
    <t>Failure</t>
  </si>
  <si>
    <t>"S" &amp; Hurdle</t>
  </si>
  <si>
    <t>w/o failures</t>
  </si>
  <si>
    <t>failure=35sec</t>
  </si>
  <si>
    <t>Failures</t>
  </si>
  <si>
    <t>Single failure dropped as worst score</t>
  </si>
  <si>
    <t>failure=10sec (1.5*worst time)</t>
  </si>
  <si>
    <t>Failures were counted as 35sec for purposes of averaging</t>
  </si>
  <si>
    <t>Thursday, 3/6/08</t>
  </si>
  <si>
    <t>Hurdle for greatest reliable distance</t>
  </si>
  <si>
    <t>failure = 60 inches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</si>
</sst>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" fillId="0" borderId="3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2" borderId="7" xfId="0" applyNumberForma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41">
      <selection activeCell="A65" sqref="A65"/>
    </sheetView>
  </sheetViews>
  <sheetFormatPr defaultColWidth="9.140625" defaultRowHeight="12.75"/>
  <cols>
    <col min="1" max="1" width="12.8515625" style="0" customWidth="1"/>
    <col min="11" max="11" width="13.140625" style="0" customWidth="1"/>
    <col min="12" max="12" width="10.8515625" style="0" customWidth="1"/>
    <col min="14" max="14" width="10.00390625" style="0" customWidth="1"/>
    <col min="15" max="15" width="14.00390625" style="0" customWidth="1"/>
    <col min="16" max="16" width="10.57421875" style="0" customWidth="1"/>
    <col min="17" max="17" width="12.140625" style="0" customWidth="1"/>
  </cols>
  <sheetData>
    <row r="1" ht="23.25">
      <c r="A1" s="10" t="s">
        <v>20</v>
      </c>
    </row>
    <row r="2" spans="1:15" ht="28.5" customHeight="1">
      <c r="A2" s="3" t="s">
        <v>13</v>
      </c>
      <c r="C2" t="s">
        <v>18</v>
      </c>
      <c r="J2" s="5"/>
      <c r="O2" s="4" t="s">
        <v>17</v>
      </c>
    </row>
    <row r="3" spans="1:15" ht="12.75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38" t="s">
        <v>5</v>
      </c>
      <c r="K3" s="39" t="s">
        <v>6</v>
      </c>
      <c r="L3" s="39" t="s">
        <v>7</v>
      </c>
      <c r="M3" s="39" t="s">
        <v>9</v>
      </c>
      <c r="N3" s="39" t="s">
        <v>10</v>
      </c>
      <c r="O3" s="41" t="s">
        <v>11</v>
      </c>
    </row>
    <row r="4" spans="1:15" ht="12.75">
      <c r="A4" s="5" t="s">
        <v>2</v>
      </c>
      <c r="B4" s="52">
        <v>18.3</v>
      </c>
      <c r="C4" s="16">
        <v>18.7</v>
      </c>
      <c r="D4" s="16">
        <v>17.8</v>
      </c>
      <c r="E4" s="16">
        <v>21</v>
      </c>
      <c r="F4" s="16">
        <v>19</v>
      </c>
      <c r="G4" s="16">
        <v>18.2</v>
      </c>
      <c r="H4" s="16">
        <v>20.2</v>
      </c>
      <c r="I4" s="16">
        <v>14.3</v>
      </c>
      <c r="J4" s="8">
        <f>SUM(B4:I4)/8</f>
        <v>18.4375</v>
      </c>
      <c r="K4" s="16">
        <v>14.3</v>
      </c>
      <c r="L4" s="16">
        <f>E4</f>
        <v>21</v>
      </c>
      <c r="M4" s="33">
        <f>STDEV(J4:J5)</f>
        <v>0.1590990257671018</v>
      </c>
      <c r="N4" s="25">
        <f>AVERAGE(J4:J5)-(M4*2)</f>
        <v>18.231801948465794</v>
      </c>
      <c r="O4" s="37">
        <f>(SUM(B4:I4)-K4-L4)/6</f>
        <v>18.7</v>
      </c>
    </row>
    <row r="5" spans="1:15" ht="12.75">
      <c r="A5" s="26" t="s">
        <v>14</v>
      </c>
      <c r="B5" s="27">
        <v>24.8</v>
      </c>
      <c r="C5" s="27">
        <v>21.8</v>
      </c>
      <c r="D5" s="27">
        <v>19.5</v>
      </c>
      <c r="E5" s="27">
        <v>18.7</v>
      </c>
      <c r="F5" s="27">
        <v>18.4</v>
      </c>
      <c r="G5" s="27">
        <v>13.6</v>
      </c>
      <c r="H5" s="27">
        <v>18.3</v>
      </c>
      <c r="I5" s="27">
        <v>14.2</v>
      </c>
      <c r="J5" s="29">
        <f>SUM(B5:I5)/8</f>
        <v>18.662499999999998</v>
      </c>
      <c r="K5" s="27">
        <v>13.6</v>
      </c>
      <c r="L5" s="27">
        <f>B5</f>
        <v>24.8</v>
      </c>
      <c r="M5" s="53"/>
      <c r="N5" s="42"/>
      <c r="O5" s="43">
        <f>(SUM(B5:I5)-K5-L5)/6</f>
        <v>18.48333333333333</v>
      </c>
    </row>
    <row r="6" ht="12.75">
      <c r="J6" s="5"/>
    </row>
    <row r="7" spans="1:10" ht="12.75">
      <c r="A7" s="3" t="s">
        <v>12</v>
      </c>
      <c r="J7" s="5"/>
    </row>
    <row r="8" spans="1:15" ht="12.75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1" t="s">
        <v>5</v>
      </c>
      <c r="K8" s="44" t="s">
        <v>6</v>
      </c>
      <c r="L8" s="44" t="s">
        <v>7</v>
      </c>
      <c r="M8" s="44" t="s">
        <v>9</v>
      </c>
      <c r="N8" s="44" t="s">
        <v>10</v>
      </c>
      <c r="O8" s="41" t="s">
        <v>11</v>
      </c>
    </row>
    <row r="9" spans="1:15" ht="12.75">
      <c r="A9" s="5" t="s">
        <v>1</v>
      </c>
      <c r="B9" s="47">
        <v>15.5</v>
      </c>
      <c r="C9" s="47">
        <v>16.1</v>
      </c>
      <c r="D9" s="47">
        <v>15.4</v>
      </c>
      <c r="E9" s="47">
        <v>14.1</v>
      </c>
      <c r="F9" s="47">
        <v>12.1</v>
      </c>
      <c r="G9" s="22">
        <v>14.6</v>
      </c>
      <c r="H9" s="22">
        <v>13.8</v>
      </c>
      <c r="I9" s="22">
        <v>15.3</v>
      </c>
      <c r="J9" s="8">
        <f>AVERAGE(B9:I9)</f>
        <v>14.612499999999999</v>
      </c>
      <c r="K9" s="22">
        <v>12.1</v>
      </c>
      <c r="L9" s="22">
        <v>16.1</v>
      </c>
      <c r="M9" s="33">
        <f>STDEV(J9:J12)</f>
        <v>1.1422063809428908</v>
      </c>
      <c r="N9" s="25">
        <f>AVERAGE(J9:J12)-(M9*2)</f>
        <v>11.859337238114218</v>
      </c>
      <c r="O9" s="37">
        <f>(SUM(B9:I9)-K9-L9)/6</f>
        <v>14.783333333333331</v>
      </c>
    </row>
    <row r="10" spans="1:15" ht="12.75">
      <c r="A10" s="5" t="s">
        <v>0</v>
      </c>
      <c r="B10" s="47">
        <v>12.4</v>
      </c>
      <c r="C10" s="47">
        <v>13.6</v>
      </c>
      <c r="D10" s="47">
        <v>8.1</v>
      </c>
      <c r="E10" s="47">
        <v>15.3</v>
      </c>
      <c r="F10" s="47">
        <v>12.5</v>
      </c>
      <c r="G10" s="22">
        <v>14.4</v>
      </c>
      <c r="H10" s="22">
        <v>14</v>
      </c>
      <c r="I10" s="22">
        <v>9.3</v>
      </c>
      <c r="J10" s="9">
        <f>AVERAGE(B10:I10)</f>
        <v>12.450000000000001</v>
      </c>
      <c r="K10" s="22">
        <v>8.1</v>
      </c>
      <c r="L10" s="22">
        <v>15.3</v>
      </c>
      <c r="M10" s="33"/>
      <c r="N10" s="25"/>
      <c r="O10" s="37">
        <f>(SUM(B10:I10)-K10-L10)/6</f>
        <v>12.700000000000003</v>
      </c>
    </row>
    <row r="11" spans="1:15" ht="12.75">
      <c r="A11" s="5" t="s">
        <v>2</v>
      </c>
      <c r="B11" s="47">
        <v>15.3</v>
      </c>
      <c r="C11" s="47">
        <v>19.3</v>
      </c>
      <c r="D11" s="47">
        <v>10.8</v>
      </c>
      <c r="E11" s="47">
        <v>14.8</v>
      </c>
      <c r="F11" s="47">
        <v>12.1</v>
      </c>
      <c r="G11" s="22">
        <v>17.2</v>
      </c>
      <c r="H11" s="22">
        <v>13.6</v>
      </c>
      <c r="I11" s="22">
        <v>16.5</v>
      </c>
      <c r="J11" s="8">
        <f>AVERAGE(B11:I11)</f>
        <v>14.95</v>
      </c>
      <c r="K11" s="22">
        <v>10.8</v>
      </c>
      <c r="L11" s="22">
        <v>19.3</v>
      </c>
      <c r="M11" s="33"/>
      <c r="N11" s="45"/>
      <c r="O11" s="37">
        <f>(SUM(B11:I11)-K11-L11)/6</f>
        <v>14.916666666666666</v>
      </c>
    </row>
    <row r="12" spans="1:15" ht="12.75">
      <c r="A12" s="5" t="s">
        <v>3</v>
      </c>
      <c r="B12" s="48">
        <v>17.3</v>
      </c>
      <c r="C12" s="48">
        <v>13.2</v>
      </c>
      <c r="D12" s="48">
        <v>10.4</v>
      </c>
      <c r="E12" s="48">
        <v>17.8</v>
      </c>
      <c r="F12" s="48">
        <v>16</v>
      </c>
      <c r="G12" s="22">
        <v>14.8</v>
      </c>
      <c r="H12" s="22">
        <v>13.1</v>
      </c>
      <c r="I12" s="22">
        <v>13.9</v>
      </c>
      <c r="J12" s="8">
        <f>AVERAGE(B12:I12)</f>
        <v>14.5625</v>
      </c>
      <c r="K12" s="22">
        <v>10.4</v>
      </c>
      <c r="L12" s="22">
        <v>17.8</v>
      </c>
      <c r="M12" s="33"/>
      <c r="N12" s="25"/>
      <c r="O12" s="37">
        <f>(SUM(B12:I12)-K12-L12)/6</f>
        <v>14.716666666666667</v>
      </c>
    </row>
    <row r="13" spans="1:15" ht="12.75">
      <c r="A13" s="49" t="s">
        <v>16</v>
      </c>
      <c r="B13" s="50">
        <v>15.1</v>
      </c>
      <c r="C13" s="50">
        <v>12</v>
      </c>
      <c r="D13" s="50">
        <v>19.3</v>
      </c>
      <c r="E13" s="51"/>
      <c r="F13" s="51"/>
      <c r="G13" s="30"/>
      <c r="H13" s="30"/>
      <c r="I13" s="30"/>
      <c r="J13" s="29"/>
      <c r="K13" s="30">
        <v>12</v>
      </c>
      <c r="L13" s="30">
        <v>19.3</v>
      </c>
      <c r="M13" s="46"/>
      <c r="N13" s="42" t="s">
        <v>15</v>
      </c>
      <c r="O13" s="43" t="s">
        <v>15</v>
      </c>
    </row>
    <row r="14" spans="10:15" ht="12.75">
      <c r="J14" s="5"/>
      <c r="M14" s="2"/>
      <c r="N14" s="2"/>
      <c r="O14" s="1"/>
    </row>
    <row r="15" ht="12.75">
      <c r="J15" s="5"/>
    </row>
    <row r="16" spans="10:15" ht="12.75">
      <c r="J16" s="5"/>
      <c r="M16" s="2"/>
      <c r="N16" s="2"/>
      <c r="O16" s="1"/>
    </row>
    <row r="17" spans="1:15" ht="12.75">
      <c r="A17" s="11" t="s">
        <v>8</v>
      </c>
      <c r="B17" s="12"/>
      <c r="C17" s="12"/>
      <c r="D17" s="12"/>
      <c r="E17" s="12"/>
      <c r="F17" s="12"/>
      <c r="G17" s="12"/>
      <c r="H17" s="12"/>
      <c r="I17" s="44"/>
      <c r="J17" s="38" t="s">
        <v>5</v>
      </c>
      <c r="K17" s="39" t="s">
        <v>6</v>
      </c>
      <c r="L17" s="39" t="s">
        <v>7</v>
      </c>
      <c r="M17" s="40" t="s">
        <v>9</v>
      </c>
      <c r="N17" s="40" t="s">
        <v>10</v>
      </c>
      <c r="O17" s="41" t="s">
        <v>11</v>
      </c>
    </row>
    <row r="18" spans="1:15" ht="12.75">
      <c r="A18" s="5" t="s">
        <v>1</v>
      </c>
      <c r="B18" s="22">
        <v>13.2</v>
      </c>
      <c r="C18" s="22">
        <v>15.8</v>
      </c>
      <c r="D18" s="22">
        <v>17.3</v>
      </c>
      <c r="E18" s="22">
        <v>12.1</v>
      </c>
      <c r="F18" s="22">
        <v>14.8</v>
      </c>
      <c r="G18" s="22">
        <v>12.8</v>
      </c>
      <c r="H18" s="22">
        <v>9.7</v>
      </c>
      <c r="I18" s="22">
        <v>13</v>
      </c>
      <c r="J18" s="8">
        <f>AVERAGE(B18:I18)</f>
        <v>13.5875</v>
      </c>
      <c r="K18" s="22">
        <v>9.7</v>
      </c>
      <c r="L18" s="22">
        <v>15.8</v>
      </c>
      <c r="M18" s="33">
        <f>STDEV(J18:J21)</f>
        <v>0.9317043075282294</v>
      </c>
      <c r="N18" s="25">
        <f>AVERAGE(J18:J21)-(M18*2)</f>
        <v>12.255341384943542</v>
      </c>
      <c r="O18" s="37">
        <f>(SUM(B18:I18)-K18-L18)/6</f>
        <v>13.866666666666667</v>
      </c>
    </row>
    <row r="19" spans="1:15" ht="12.75">
      <c r="A19" s="5" t="s">
        <v>0</v>
      </c>
      <c r="B19" s="22">
        <v>12.2</v>
      </c>
      <c r="C19" s="22">
        <v>13.6</v>
      </c>
      <c r="D19" s="22">
        <v>12</v>
      </c>
      <c r="E19" s="22">
        <v>20</v>
      </c>
      <c r="F19" s="22">
        <v>13.5</v>
      </c>
      <c r="G19" s="22">
        <v>10</v>
      </c>
      <c r="H19" s="22">
        <v>10.6</v>
      </c>
      <c r="I19" s="22">
        <v>12.8</v>
      </c>
      <c r="J19" s="9">
        <f>AVERAGE(B19:I19)</f>
        <v>13.087499999999999</v>
      </c>
      <c r="K19" s="22">
        <v>10</v>
      </c>
      <c r="L19" s="22">
        <v>20</v>
      </c>
      <c r="M19" s="33"/>
      <c r="N19" s="25"/>
      <c r="O19" s="37">
        <f>(SUM(B19:I19)-K19-L19)/6</f>
        <v>12.449999999999998</v>
      </c>
    </row>
    <row r="20" spans="1:15" ht="12.75">
      <c r="A20" s="5" t="s">
        <v>2</v>
      </c>
      <c r="B20" s="22">
        <v>13.1</v>
      </c>
      <c r="C20" s="22">
        <v>16.3</v>
      </c>
      <c r="D20" s="22">
        <v>19.1</v>
      </c>
      <c r="E20" s="22">
        <v>12.4</v>
      </c>
      <c r="F20" s="22">
        <v>14.6</v>
      </c>
      <c r="G20" s="22">
        <v>12.4</v>
      </c>
      <c r="H20" s="22">
        <v>16.8</v>
      </c>
      <c r="I20" s="22">
        <v>13.4</v>
      </c>
      <c r="J20" s="8">
        <f>AVERAGE(B20:I20)</f>
        <v>14.762500000000001</v>
      </c>
      <c r="K20" s="22">
        <v>12.4</v>
      </c>
      <c r="L20" s="22">
        <v>19.1</v>
      </c>
      <c r="M20" s="33"/>
      <c r="N20" s="45"/>
      <c r="O20" s="37">
        <f>(SUM(B20:I20)-K20-L20)/6</f>
        <v>14.433333333333332</v>
      </c>
    </row>
    <row r="21" spans="1:15" ht="12.75">
      <c r="A21" s="5" t="s">
        <v>3</v>
      </c>
      <c r="B21" s="22">
        <v>13</v>
      </c>
      <c r="C21" s="22">
        <v>16.3</v>
      </c>
      <c r="D21" s="22">
        <v>19.1</v>
      </c>
      <c r="E21" s="22">
        <v>12.9</v>
      </c>
      <c r="F21" s="22">
        <v>12.5</v>
      </c>
      <c r="G21" s="22">
        <v>14.8</v>
      </c>
      <c r="H21" s="22">
        <v>14.5</v>
      </c>
      <c r="I21" s="22">
        <v>17.2</v>
      </c>
      <c r="J21" s="8">
        <f>AVERAGE(B21:I21)</f>
        <v>15.037500000000001</v>
      </c>
      <c r="K21" s="22">
        <v>12.5</v>
      </c>
      <c r="L21" s="22">
        <v>19.1</v>
      </c>
      <c r="M21" s="33"/>
      <c r="N21" s="25"/>
      <c r="O21" s="37">
        <f>(SUM(B21:I21)-K21-L21)/6</f>
        <v>14.783333333333337</v>
      </c>
    </row>
    <row r="22" spans="1:15" ht="12.75">
      <c r="A22" s="26" t="s">
        <v>16</v>
      </c>
      <c r="B22" s="30">
        <v>14.2</v>
      </c>
      <c r="C22" s="30">
        <v>19.5</v>
      </c>
      <c r="D22" s="30">
        <v>21.4</v>
      </c>
      <c r="E22" s="30">
        <v>18.2</v>
      </c>
      <c r="F22" s="30">
        <v>20.3</v>
      </c>
      <c r="G22" s="30"/>
      <c r="H22" s="30"/>
      <c r="I22" s="30"/>
      <c r="J22" s="29"/>
      <c r="K22" s="30">
        <v>14.2</v>
      </c>
      <c r="L22" s="30">
        <v>20.3</v>
      </c>
      <c r="M22" s="46"/>
      <c r="N22" s="42" t="s">
        <v>15</v>
      </c>
      <c r="O22" s="43" t="s">
        <v>15</v>
      </c>
    </row>
    <row r="23" ht="12.75">
      <c r="J23" s="5"/>
    </row>
    <row r="25" spans="1:15" ht="12.75">
      <c r="A25" s="11" t="s">
        <v>19</v>
      </c>
      <c r="B25" s="12"/>
      <c r="C25" s="12"/>
      <c r="D25" s="12"/>
      <c r="E25" s="12"/>
      <c r="F25" s="12"/>
      <c r="G25" s="12"/>
      <c r="H25" s="12"/>
      <c r="I25" s="12"/>
      <c r="J25" s="38" t="s">
        <v>5</v>
      </c>
      <c r="K25" s="39" t="s">
        <v>6</v>
      </c>
      <c r="L25" s="39" t="s">
        <v>7</v>
      </c>
      <c r="M25" s="40" t="s">
        <v>9</v>
      </c>
      <c r="N25" s="40" t="s">
        <v>10</v>
      </c>
      <c r="O25" s="41" t="s">
        <v>11</v>
      </c>
    </row>
    <row r="26" spans="1:15" ht="12.75">
      <c r="A26" s="5" t="s">
        <v>1</v>
      </c>
      <c r="B26" s="16">
        <v>16.9</v>
      </c>
      <c r="C26" s="16">
        <v>14.2</v>
      </c>
      <c r="D26" s="16">
        <v>14.6</v>
      </c>
      <c r="E26" s="16">
        <v>10.6</v>
      </c>
      <c r="F26" s="16">
        <v>22.9</v>
      </c>
      <c r="G26" s="16">
        <v>23.2</v>
      </c>
      <c r="H26" s="16">
        <v>10.1</v>
      </c>
      <c r="I26" s="16">
        <v>13.9</v>
      </c>
      <c r="J26" s="8">
        <f>AVERAGE(B26:I26)</f>
        <v>15.799999999999999</v>
      </c>
      <c r="K26" s="22">
        <f>H26</f>
        <v>10.1</v>
      </c>
      <c r="L26" s="22">
        <f>G26</f>
        <v>23.2</v>
      </c>
      <c r="M26" s="33">
        <f>STDEV(J26:J28)</f>
        <v>1.8583566889413983</v>
      </c>
      <c r="N26" s="25">
        <f>AVERAGE(J$26:J$28)-(M$26*2)</f>
        <v>11.016619955450537</v>
      </c>
      <c r="O26" s="37">
        <f>(SUM(B26:I26)-K26-L26)/6</f>
        <v>15.516666666666666</v>
      </c>
    </row>
    <row r="27" spans="1:15" ht="12.75">
      <c r="A27" s="5" t="s">
        <v>0</v>
      </c>
      <c r="B27" s="16">
        <v>17.6</v>
      </c>
      <c r="C27" s="16">
        <v>15.2</v>
      </c>
      <c r="D27" s="16">
        <v>11.3</v>
      </c>
      <c r="E27" s="16">
        <v>11.5</v>
      </c>
      <c r="F27" s="16">
        <v>11.2</v>
      </c>
      <c r="G27" s="16">
        <v>12.2</v>
      </c>
      <c r="H27" s="16">
        <v>10.2</v>
      </c>
      <c r="I27" s="16">
        <v>11.5</v>
      </c>
      <c r="J27" s="8">
        <f>AVERAGE(B27:I27)</f>
        <v>12.5875</v>
      </c>
      <c r="K27" s="16">
        <f>H27</f>
        <v>10.2</v>
      </c>
      <c r="L27" s="16">
        <f>B27</f>
        <v>17.6</v>
      </c>
      <c r="M27" s="16"/>
      <c r="N27" s="25"/>
      <c r="O27" s="37">
        <f>(SUM(B27:I27)-K27-L27)/6</f>
        <v>12.15</v>
      </c>
    </row>
    <row r="28" spans="1:15" ht="12.75">
      <c r="A28" s="26" t="s">
        <v>2</v>
      </c>
      <c r="B28" s="27">
        <v>24.3</v>
      </c>
      <c r="C28" s="27">
        <v>18.1</v>
      </c>
      <c r="D28" s="27">
        <v>10.7</v>
      </c>
      <c r="E28" s="27">
        <v>17.6</v>
      </c>
      <c r="F28" s="27">
        <v>12.8</v>
      </c>
      <c r="G28" s="27">
        <v>20</v>
      </c>
      <c r="H28" s="27">
        <v>10.3</v>
      </c>
      <c r="I28" s="27">
        <v>12.7</v>
      </c>
      <c r="J28" s="29">
        <f>AVERAGE(B28:I28)</f>
        <v>15.812500000000002</v>
      </c>
      <c r="K28" s="27">
        <f>H28</f>
        <v>10.3</v>
      </c>
      <c r="L28" s="27">
        <f>B28</f>
        <v>24.3</v>
      </c>
      <c r="M28" s="27"/>
      <c r="N28" s="42"/>
      <c r="O28" s="43">
        <f>(SUM(B28:I28)-K28-L28)/6</f>
        <v>15.31666666666667</v>
      </c>
    </row>
    <row r="30" ht="23.25">
      <c r="A30" s="10" t="s">
        <v>21</v>
      </c>
    </row>
    <row r="32" ht="12.75">
      <c r="A32" s="3" t="s">
        <v>22</v>
      </c>
    </row>
    <row r="33" spans="1:17" ht="12.75">
      <c r="A33" s="11" t="s">
        <v>23</v>
      </c>
      <c r="B33" s="12"/>
      <c r="C33" s="12"/>
      <c r="D33" s="12"/>
      <c r="E33" s="12"/>
      <c r="F33" s="12"/>
      <c r="G33" s="12"/>
      <c r="H33" s="12"/>
      <c r="I33" s="12"/>
      <c r="J33" s="54" t="s">
        <v>37</v>
      </c>
      <c r="K33" s="34"/>
      <c r="L33" s="13" t="s">
        <v>35</v>
      </c>
      <c r="M33" s="12"/>
      <c r="N33" s="12"/>
      <c r="O33" s="12"/>
      <c r="P33" s="12"/>
      <c r="Q33" s="15" t="s">
        <v>36</v>
      </c>
    </row>
    <row r="34" spans="1:17" ht="12.75">
      <c r="A34" s="5"/>
      <c r="B34" s="16"/>
      <c r="C34" s="16"/>
      <c r="D34" s="16"/>
      <c r="E34" s="16"/>
      <c r="F34" s="16"/>
      <c r="G34" s="16"/>
      <c r="H34" s="16"/>
      <c r="I34" s="16"/>
      <c r="J34" s="7" t="s">
        <v>26</v>
      </c>
      <c r="K34" s="17" t="s">
        <v>27</v>
      </c>
      <c r="L34" s="6" t="s">
        <v>5</v>
      </c>
      <c r="M34" s="18" t="s">
        <v>6</v>
      </c>
      <c r="N34" s="18" t="s">
        <v>7</v>
      </c>
      <c r="O34" s="19" t="s">
        <v>9</v>
      </c>
      <c r="P34" s="19" t="s">
        <v>10</v>
      </c>
      <c r="Q34" s="35" t="s">
        <v>11</v>
      </c>
    </row>
    <row r="35" spans="1:17" ht="12.75">
      <c r="A35" s="5" t="s">
        <v>1</v>
      </c>
      <c r="B35" s="21">
        <v>17.9</v>
      </c>
      <c r="C35" s="21" t="s">
        <v>24</v>
      </c>
      <c r="D35" s="21">
        <v>18.3</v>
      </c>
      <c r="E35" s="21">
        <v>16.1</v>
      </c>
      <c r="F35" s="21" t="s">
        <v>25</v>
      </c>
      <c r="G35" s="21">
        <v>13.4</v>
      </c>
      <c r="H35" s="21">
        <v>17.7</v>
      </c>
      <c r="I35" s="21">
        <v>16.6</v>
      </c>
      <c r="J35" s="55">
        <v>1</v>
      </c>
      <c r="K35" s="36">
        <v>1</v>
      </c>
      <c r="L35" s="8">
        <f>AVERAGE(B35:I35)</f>
        <v>16.666666666666668</v>
      </c>
      <c r="M35" s="22">
        <f>G35</f>
        <v>13.4</v>
      </c>
      <c r="N35" s="23" t="s">
        <v>32</v>
      </c>
      <c r="O35" s="33">
        <f>STDEV(L35:L37)</f>
        <v>1.5833204677839856</v>
      </c>
      <c r="P35" s="25">
        <f>AVERAGE(J35:J37)-(O35*2)</f>
        <v>-1.4999742689013045</v>
      </c>
      <c r="Q35" s="37">
        <f>(B35+35+D35+E35+35+G35+H35+I35-M35-35)/6</f>
        <v>20.266666666666666</v>
      </c>
    </row>
    <row r="36" spans="1:17" ht="12.75">
      <c r="A36" s="5" t="s">
        <v>14</v>
      </c>
      <c r="B36" s="21">
        <v>25.5</v>
      </c>
      <c r="C36" s="21" t="s">
        <v>24</v>
      </c>
      <c r="D36" s="21">
        <v>18.6</v>
      </c>
      <c r="E36" s="21">
        <v>15.3</v>
      </c>
      <c r="F36" s="21">
        <v>22.9</v>
      </c>
      <c r="G36" s="21" t="s">
        <v>25</v>
      </c>
      <c r="H36" s="21" t="s">
        <v>25</v>
      </c>
      <c r="I36" s="21">
        <v>16.5</v>
      </c>
      <c r="J36" s="55">
        <v>2</v>
      </c>
      <c r="K36" s="36">
        <v>1</v>
      </c>
      <c r="L36" s="8">
        <f>AVERAGE(B36:I36)</f>
        <v>19.76</v>
      </c>
      <c r="M36" s="16">
        <f>E36</f>
        <v>15.3</v>
      </c>
      <c r="N36" s="21" t="s">
        <v>32</v>
      </c>
      <c r="O36" s="16"/>
      <c r="P36" s="16"/>
      <c r="Q36" s="37">
        <f>(B36+35+D36+E36+F36+35+35+I36-M36-35)/6</f>
        <v>25.58333333333333</v>
      </c>
    </row>
    <row r="37" spans="1:17" ht="12.75">
      <c r="A37" s="5" t="s">
        <v>3</v>
      </c>
      <c r="B37" s="21">
        <v>21.5</v>
      </c>
      <c r="C37" s="21" t="s">
        <v>25</v>
      </c>
      <c r="D37" s="21">
        <v>17.3</v>
      </c>
      <c r="E37" s="21" t="s">
        <v>25</v>
      </c>
      <c r="F37" s="21">
        <v>17.9</v>
      </c>
      <c r="G37" s="21">
        <v>17</v>
      </c>
      <c r="H37" s="21">
        <v>22.7</v>
      </c>
      <c r="I37" s="21">
        <v>16.4</v>
      </c>
      <c r="J37" s="55">
        <v>2</v>
      </c>
      <c r="K37" s="36"/>
      <c r="L37" s="8">
        <f>AVERAGE(B37:I37)</f>
        <v>18.799999999999997</v>
      </c>
      <c r="M37" s="16">
        <f>I37</f>
        <v>16.4</v>
      </c>
      <c r="N37" s="21" t="s">
        <v>32</v>
      </c>
      <c r="O37" s="16"/>
      <c r="P37" s="16"/>
      <c r="Q37" s="37">
        <f>(B37+35+D37+35+F37+G37+H37+I37-M37-35)/6</f>
        <v>21.899999999999995</v>
      </c>
    </row>
    <row r="38" spans="1:17" ht="12.75">
      <c r="A38" s="5"/>
      <c r="B38" s="16"/>
      <c r="C38" s="16"/>
      <c r="D38" s="16"/>
      <c r="E38" s="16"/>
      <c r="F38" s="16"/>
      <c r="G38" s="16"/>
      <c r="H38" s="16"/>
      <c r="I38" s="16"/>
      <c r="J38" s="5"/>
      <c r="K38" s="16"/>
      <c r="L38" s="16"/>
      <c r="M38" s="16"/>
      <c r="N38" s="16"/>
      <c r="O38" s="16"/>
      <c r="P38" s="16"/>
      <c r="Q38" s="20"/>
    </row>
    <row r="39" spans="1:17" ht="12.75">
      <c r="A39" s="5" t="s">
        <v>28</v>
      </c>
      <c r="B39" s="16"/>
      <c r="C39" s="16"/>
      <c r="D39" s="16"/>
      <c r="E39" s="16"/>
      <c r="F39" s="16"/>
      <c r="G39" s="16"/>
      <c r="H39" s="16"/>
      <c r="I39" s="16"/>
      <c r="J39" s="5"/>
      <c r="K39" s="16"/>
      <c r="L39" s="16"/>
      <c r="M39" s="16"/>
      <c r="N39" s="16"/>
      <c r="O39" s="16"/>
      <c r="P39" s="16"/>
      <c r="Q39" s="20"/>
    </row>
    <row r="40" spans="1:17" ht="12.75">
      <c r="A40" s="26" t="s">
        <v>40</v>
      </c>
      <c r="B40" s="27"/>
      <c r="C40" s="27"/>
      <c r="D40" s="27"/>
      <c r="E40" s="27"/>
      <c r="F40" s="27"/>
      <c r="G40" s="27"/>
      <c r="H40" s="27"/>
      <c r="I40" s="27"/>
      <c r="J40" s="26"/>
      <c r="K40" s="27"/>
      <c r="L40" s="27"/>
      <c r="M40" s="27"/>
      <c r="N40" s="27"/>
      <c r="O40" s="27"/>
      <c r="P40" s="27"/>
      <c r="Q40" s="32"/>
    </row>
    <row r="43" spans="1:3" ht="12.75">
      <c r="A43" s="3" t="s">
        <v>29</v>
      </c>
      <c r="C43" t="s">
        <v>31</v>
      </c>
    </row>
    <row r="44" spans="1:19" ht="12.75">
      <c r="A44" s="11" t="s">
        <v>30</v>
      </c>
      <c r="B44" s="12"/>
      <c r="C44" s="12"/>
      <c r="D44" s="12"/>
      <c r="E44" s="12"/>
      <c r="F44" s="12"/>
      <c r="G44" s="12"/>
      <c r="H44" s="12"/>
      <c r="I44" s="12"/>
      <c r="J44" s="56"/>
      <c r="K44" s="12"/>
      <c r="L44" s="13" t="s">
        <v>35</v>
      </c>
      <c r="M44" s="12"/>
      <c r="N44" s="12"/>
      <c r="O44" s="12"/>
      <c r="P44" s="12"/>
      <c r="Q44" s="14" t="s">
        <v>38</v>
      </c>
      <c r="R44" s="12"/>
      <c r="S44" s="15"/>
    </row>
    <row r="45" spans="1:19" ht="12.75">
      <c r="A45" s="5"/>
      <c r="B45" s="16"/>
      <c r="C45" s="16"/>
      <c r="D45" s="16"/>
      <c r="E45" s="16"/>
      <c r="F45" s="16"/>
      <c r="G45" s="16"/>
      <c r="H45" s="16"/>
      <c r="I45" s="16"/>
      <c r="J45" s="7" t="s">
        <v>33</v>
      </c>
      <c r="K45" s="16"/>
      <c r="L45" s="6" t="s">
        <v>5</v>
      </c>
      <c r="M45" s="18" t="s">
        <v>6</v>
      </c>
      <c r="N45" s="18" t="s">
        <v>7</v>
      </c>
      <c r="O45" s="19" t="s">
        <v>9</v>
      </c>
      <c r="P45" s="19" t="s">
        <v>10</v>
      </c>
      <c r="Q45" s="18" t="s">
        <v>11</v>
      </c>
      <c r="R45" s="16"/>
      <c r="S45" s="20"/>
    </row>
    <row r="46" spans="1:19" ht="12.75">
      <c r="A46" s="5" t="s">
        <v>1</v>
      </c>
      <c r="B46" s="16">
        <v>3.5</v>
      </c>
      <c r="C46" s="16">
        <v>3.1</v>
      </c>
      <c r="D46" s="16">
        <v>3.1</v>
      </c>
      <c r="E46" s="16">
        <v>3.1</v>
      </c>
      <c r="F46" s="16">
        <v>3</v>
      </c>
      <c r="G46" s="16">
        <v>2.7</v>
      </c>
      <c r="H46" s="16">
        <v>3.2</v>
      </c>
      <c r="I46" s="16">
        <v>3.2</v>
      </c>
      <c r="J46" s="5">
        <v>0</v>
      </c>
      <c r="K46" s="16"/>
      <c r="L46" s="8">
        <f>AVERAGE(A46:H46)</f>
        <v>3.1</v>
      </c>
      <c r="M46" s="22">
        <f>G46</f>
        <v>2.7</v>
      </c>
      <c r="N46" s="22">
        <f>B46</f>
        <v>3.5</v>
      </c>
      <c r="O46" s="33">
        <f>STDEV(L46:L48)</f>
        <v>0.08388704928078561</v>
      </c>
      <c r="P46" s="25">
        <f>AVERAGE(I46:I48)-(O46*2)</f>
        <v>3.0988925681050956</v>
      </c>
      <c r="Q46" s="22">
        <f>(SUM(B46:I46)-M46-N46)/6</f>
        <v>3.1166666666666667</v>
      </c>
      <c r="R46" s="16"/>
      <c r="S46" s="20"/>
    </row>
    <row r="47" spans="1:19" ht="12.75">
      <c r="A47" s="5" t="s">
        <v>14</v>
      </c>
      <c r="B47" s="16">
        <v>2.9</v>
      </c>
      <c r="C47" s="16">
        <v>3</v>
      </c>
      <c r="D47" s="16">
        <v>2.8</v>
      </c>
      <c r="E47" s="16">
        <v>4</v>
      </c>
      <c r="F47" s="16">
        <v>3.2</v>
      </c>
      <c r="G47" s="21" t="s">
        <v>32</v>
      </c>
      <c r="H47" s="16">
        <v>3.1</v>
      </c>
      <c r="I47" s="16">
        <v>3.7</v>
      </c>
      <c r="J47" s="5">
        <v>1</v>
      </c>
      <c r="K47" s="16"/>
      <c r="L47" s="8">
        <f>AVERAGE(A47:H47)</f>
        <v>3.1666666666666665</v>
      </c>
      <c r="M47" s="16">
        <f>D47</f>
        <v>2.8</v>
      </c>
      <c r="N47" s="21" t="s">
        <v>32</v>
      </c>
      <c r="O47" s="16"/>
      <c r="P47" s="16"/>
      <c r="Q47" s="22">
        <f>(SUM(B47:I47)-M47)/6</f>
        <v>3.3166666666666664</v>
      </c>
      <c r="R47" s="16"/>
      <c r="S47" s="20"/>
    </row>
    <row r="48" spans="1:19" ht="12.75">
      <c r="A48" s="26" t="s">
        <v>3</v>
      </c>
      <c r="B48" s="27">
        <v>3.3</v>
      </c>
      <c r="C48" s="27">
        <v>3.2</v>
      </c>
      <c r="D48" s="27">
        <v>2.9</v>
      </c>
      <c r="E48" s="27">
        <v>2.7</v>
      </c>
      <c r="F48" s="27">
        <v>3.1</v>
      </c>
      <c r="G48" s="27">
        <v>2.7</v>
      </c>
      <c r="H48" s="27">
        <v>3.1</v>
      </c>
      <c r="I48" s="27">
        <v>2.9</v>
      </c>
      <c r="J48" s="26">
        <v>0</v>
      </c>
      <c r="K48" s="27"/>
      <c r="L48" s="29">
        <f>AVERAGE(A48:H48)</f>
        <v>3.0000000000000004</v>
      </c>
      <c r="M48" s="27">
        <f>E48</f>
        <v>2.7</v>
      </c>
      <c r="N48" s="27">
        <f>B48</f>
        <v>3.3</v>
      </c>
      <c r="O48" s="27"/>
      <c r="P48" s="27"/>
      <c r="Q48" s="30">
        <f>(SUM(B48:I48)-M48-N48)/6</f>
        <v>2.983333333333334</v>
      </c>
      <c r="R48" s="27"/>
      <c r="S48" s="32"/>
    </row>
    <row r="50" spans="1:19" ht="12.75">
      <c r="A50" s="11" t="s">
        <v>34</v>
      </c>
      <c r="B50" s="12"/>
      <c r="C50" s="12"/>
      <c r="D50" s="12"/>
      <c r="E50" s="12"/>
      <c r="F50" s="12"/>
      <c r="G50" s="12"/>
      <c r="H50" s="12"/>
      <c r="I50" s="12"/>
      <c r="J50" s="56"/>
      <c r="K50" s="12"/>
      <c r="L50" s="13" t="s">
        <v>35</v>
      </c>
      <c r="M50" s="12"/>
      <c r="N50" s="12"/>
      <c r="O50" s="12"/>
      <c r="P50" s="12"/>
      <c r="Q50" s="14" t="s">
        <v>39</v>
      </c>
      <c r="R50" s="12"/>
      <c r="S50" s="15"/>
    </row>
    <row r="51" spans="1:19" ht="12.75">
      <c r="A51" s="5"/>
      <c r="B51" s="16"/>
      <c r="C51" s="16"/>
      <c r="D51" s="16"/>
      <c r="E51" s="16"/>
      <c r="F51" s="16"/>
      <c r="G51" s="16"/>
      <c r="H51" s="16"/>
      <c r="I51" s="16"/>
      <c r="J51" s="7" t="s">
        <v>33</v>
      </c>
      <c r="K51" s="16"/>
      <c r="L51" s="6" t="s">
        <v>5</v>
      </c>
      <c r="M51" s="18" t="s">
        <v>6</v>
      </c>
      <c r="N51" s="18" t="s">
        <v>7</v>
      </c>
      <c r="O51" s="19" t="s">
        <v>9</v>
      </c>
      <c r="P51" s="19" t="s">
        <v>10</v>
      </c>
      <c r="Q51" s="18" t="s">
        <v>11</v>
      </c>
      <c r="R51" s="16"/>
      <c r="S51" s="20"/>
    </row>
    <row r="52" spans="1:19" ht="12.75">
      <c r="A52" s="5" t="s">
        <v>1</v>
      </c>
      <c r="B52" s="21" t="s">
        <v>32</v>
      </c>
      <c r="C52" s="21" t="s">
        <v>32</v>
      </c>
      <c r="D52" s="16">
        <v>4.9</v>
      </c>
      <c r="E52" s="16">
        <v>7.1</v>
      </c>
      <c r="F52" s="16">
        <v>4.9</v>
      </c>
      <c r="G52" s="16">
        <v>5.4</v>
      </c>
      <c r="H52" s="16">
        <v>5</v>
      </c>
      <c r="I52" s="16">
        <v>4.7</v>
      </c>
      <c r="J52" s="5">
        <v>2</v>
      </c>
      <c r="K52" s="16"/>
      <c r="L52" s="8">
        <f>AVERAGE(B52:I52)</f>
        <v>5.333333333333333</v>
      </c>
      <c r="M52" s="22">
        <f>I52</f>
        <v>4.7</v>
      </c>
      <c r="N52" s="23" t="str">
        <f>B52</f>
        <v>F</v>
      </c>
      <c r="O52" s="24">
        <f>STDEV(L52:L54)</f>
        <v>0.08692922030250276</v>
      </c>
      <c r="P52" s="25">
        <f>AVERAGE(I52:I54)-(O52*2)</f>
        <v>5.5594748927283275</v>
      </c>
      <c r="Q52" s="22">
        <f>(10+10+D52+E52+F52+G52+H52+I52-M52-10)/6</f>
        <v>6.216666666666666</v>
      </c>
      <c r="R52" s="16"/>
      <c r="S52" s="20"/>
    </row>
    <row r="53" spans="1:19" ht="12.75">
      <c r="A53" s="5" t="s">
        <v>14</v>
      </c>
      <c r="B53" s="16">
        <v>5</v>
      </c>
      <c r="C53" s="21" t="s">
        <v>32</v>
      </c>
      <c r="D53" s="21" t="s">
        <v>32</v>
      </c>
      <c r="E53" s="16">
        <v>4.8</v>
      </c>
      <c r="F53" s="16">
        <v>6.1</v>
      </c>
      <c r="G53" s="16">
        <v>5.9</v>
      </c>
      <c r="H53" s="16">
        <v>5</v>
      </c>
      <c r="I53" s="16">
        <v>5.7</v>
      </c>
      <c r="J53" s="5">
        <v>2</v>
      </c>
      <c r="K53" s="16"/>
      <c r="L53" s="8">
        <f>AVERAGE(B53:I53)</f>
        <v>5.416666666666667</v>
      </c>
      <c r="M53" s="22">
        <f>E53</f>
        <v>4.8</v>
      </c>
      <c r="N53" s="23" t="s">
        <v>32</v>
      </c>
      <c r="O53" s="22"/>
      <c r="P53" s="22"/>
      <c r="Q53" s="22">
        <f>(B53+10+10+E53+F53+G53+H53+I53-M53-10)/6</f>
        <v>6.283333333333334</v>
      </c>
      <c r="R53" s="16"/>
      <c r="S53" s="20"/>
    </row>
    <row r="54" spans="1:19" ht="12.75">
      <c r="A54" s="26" t="s">
        <v>3</v>
      </c>
      <c r="B54" s="27">
        <v>5.4</v>
      </c>
      <c r="C54" s="27">
        <v>4.7</v>
      </c>
      <c r="D54" s="28" t="s">
        <v>32</v>
      </c>
      <c r="E54" s="27">
        <v>4.8</v>
      </c>
      <c r="F54" s="27">
        <v>5</v>
      </c>
      <c r="G54" s="27">
        <v>5</v>
      </c>
      <c r="H54" s="27">
        <v>5</v>
      </c>
      <c r="I54" s="27">
        <v>6.8</v>
      </c>
      <c r="J54" s="26">
        <v>1</v>
      </c>
      <c r="K54" s="27"/>
      <c r="L54" s="29">
        <f>AVERAGE(B54:I54)</f>
        <v>5.242857142857143</v>
      </c>
      <c r="M54" s="30">
        <f>C54</f>
        <v>4.7</v>
      </c>
      <c r="N54" s="31" t="s">
        <v>32</v>
      </c>
      <c r="O54" s="30"/>
      <c r="P54" s="30"/>
      <c r="Q54" s="30">
        <f>(B54+C54+10+E54+F54+G54+H54+I54-M54-10)/6</f>
        <v>5.333333333333333</v>
      </c>
      <c r="R54" s="27"/>
      <c r="S54" s="32"/>
    </row>
    <row r="57" ht="12.75">
      <c r="A57" s="3" t="s">
        <v>41</v>
      </c>
    </row>
    <row r="58" spans="1:19" ht="12.75">
      <c r="A58" s="11" t="s">
        <v>42</v>
      </c>
      <c r="B58" s="12"/>
      <c r="C58" s="12"/>
      <c r="D58" s="12"/>
      <c r="E58" s="12"/>
      <c r="F58" s="12"/>
      <c r="G58" s="12"/>
      <c r="H58" s="12"/>
      <c r="I58" s="12"/>
      <c r="J58" s="56"/>
      <c r="K58" s="12"/>
      <c r="L58" s="12"/>
      <c r="M58" s="12"/>
      <c r="N58" s="12"/>
      <c r="O58" s="12"/>
      <c r="P58" s="12"/>
      <c r="Q58" s="12" t="s">
        <v>43</v>
      </c>
      <c r="R58" s="12"/>
      <c r="S58" s="15"/>
    </row>
    <row r="59" spans="1:19" ht="12.75">
      <c r="A59" s="5"/>
      <c r="B59" s="16"/>
      <c r="C59" s="16"/>
      <c r="D59" s="16"/>
      <c r="E59" s="16"/>
      <c r="F59" s="16"/>
      <c r="G59" s="16"/>
      <c r="H59" s="16"/>
      <c r="I59" s="16"/>
      <c r="J59" s="7" t="s">
        <v>33</v>
      </c>
      <c r="K59" s="16"/>
      <c r="L59" s="6" t="s">
        <v>5</v>
      </c>
      <c r="M59" s="18" t="s">
        <v>6</v>
      </c>
      <c r="N59" s="18" t="s">
        <v>7</v>
      </c>
      <c r="O59" s="19" t="s">
        <v>9</v>
      </c>
      <c r="P59" s="19" t="s">
        <v>10</v>
      </c>
      <c r="Q59" s="18" t="s">
        <v>11</v>
      </c>
      <c r="R59" s="16"/>
      <c r="S59" s="20"/>
    </row>
    <row r="60" spans="1:19" ht="12.75">
      <c r="A60" s="5" t="s">
        <v>1</v>
      </c>
      <c r="B60" s="16">
        <v>87</v>
      </c>
      <c r="C60" s="16">
        <v>77</v>
      </c>
      <c r="D60" s="16">
        <v>101</v>
      </c>
      <c r="E60" s="16">
        <v>85</v>
      </c>
      <c r="F60" s="16">
        <v>109</v>
      </c>
      <c r="G60" s="16">
        <v>111</v>
      </c>
      <c r="H60" s="16">
        <v>107</v>
      </c>
      <c r="I60" s="16">
        <v>117</v>
      </c>
      <c r="J60" s="5">
        <v>0</v>
      </c>
      <c r="K60" s="16"/>
      <c r="L60" s="8">
        <f>AVERAGE(B60:I60)</f>
        <v>99.25</v>
      </c>
      <c r="M60" s="22">
        <f>I60</f>
        <v>117</v>
      </c>
      <c r="N60" s="23">
        <f>E60</f>
        <v>85</v>
      </c>
      <c r="O60" s="24">
        <f>STDEV(L60:L61)</f>
        <v>6.6585888561729885</v>
      </c>
      <c r="P60" s="25">
        <f>AVERAGE(I60:I62)-(O60*2)</f>
        <v>98.68282228765402</v>
      </c>
      <c r="Q60" s="22">
        <f>(B60+C60+D60+E60+F60+G60+H60+I60-M60-N60)/6</f>
        <v>98.66666666666667</v>
      </c>
      <c r="R60" s="16"/>
      <c r="S60" s="20"/>
    </row>
    <row r="61" spans="1:19" ht="12.75">
      <c r="A61" s="5" t="s">
        <v>3</v>
      </c>
      <c r="B61" s="16">
        <v>99</v>
      </c>
      <c r="C61" s="21" t="s">
        <v>32</v>
      </c>
      <c r="D61" s="16">
        <v>102</v>
      </c>
      <c r="E61" s="16">
        <v>110</v>
      </c>
      <c r="F61" s="16">
        <v>120</v>
      </c>
      <c r="G61" s="16">
        <v>114</v>
      </c>
      <c r="H61" s="21" t="s">
        <v>32</v>
      </c>
      <c r="I61" s="16">
        <v>107</v>
      </c>
      <c r="J61" s="5">
        <v>2</v>
      </c>
      <c r="K61" s="16"/>
      <c r="L61" s="8">
        <f>AVERAGE(B61:I61)</f>
        <v>108.66666666666667</v>
      </c>
      <c r="M61" s="16">
        <f>F61</f>
        <v>120</v>
      </c>
      <c r="N61" s="21" t="s">
        <v>32</v>
      </c>
      <c r="O61" s="16"/>
      <c r="P61" s="16"/>
      <c r="Q61" s="22">
        <f>(B61+D61+E61+F61+G61+I61-M61-60)/6</f>
        <v>78.66666666666667</v>
      </c>
      <c r="R61" s="16"/>
      <c r="S61" s="20"/>
    </row>
    <row r="62" spans="1:19" ht="12.75">
      <c r="A62" s="26"/>
      <c r="B62" s="27"/>
      <c r="C62" s="27"/>
      <c r="D62" s="27"/>
      <c r="E62" s="27"/>
      <c r="F62" s="27"/>
      <c r="G62" s="27"/>
      <c r="H62" s="27"/>
      <c r="I62" s="27"/>
      <c r="J62" s="26"/>
      <c r="K62" s="27"/>
      <c r="L62" s="27"/>
      <c r="M62" s="27"/>
      <c r="N62" s="27"/>
      <c r="O62" s="27"/>
      <c r="P62" s="27"/>
      <c r="Q62" s="27"/>
      <c r="R62" s="27"/>
      <c r="S62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katzmanm</dc:creator>
  <cp:keywords/>
  <dc:description/>
  <cp:lastModifiedBy>Mark McLeod</cp:lastModifiedBy>
  <cp:lastPrinted>2008-02-27T21:05:49Z</cp:lastPrinted>
  <dcterms:created xsi:type="dcterms:W3CDTF">2008-02-27T20:48:34Z</dcterms:created>
  <dcterms:modified xsi:type="dcterms:W3CDTF">2008-03-07T03:06:10Z</dcterms:modified>
  <cp:category/>
  <cp:version/>
  <cp:contentType/>
  <cp:contentStatus/>
</cp:coreProperties>
</file>